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esktop\КОРЯГИНА\СОВЕТ\Совет 27.04.23\"/>
    </mc:Choice>
  </mc:AlternateContent>
  <bookViews>
    <workbookView xWindow="-105" yWindow="-105" windowWidth="23250" windowHeight="12600" tabRatio="799"/>
  </bookViews>
  <sheets>
    <sheet name="разделы подразделы" sheetId="14" r:id="rId1"/>
  </sheets>
  <definedNames>
    <definedName name="_xlnm._FilterDatabase" localSheetId="0" hidden="1">'разделы подразделы'!$B$8:$R$39</definedName>
    <definedName name="_xlnm.Print_Area" localSheetId="0">'разделы подразделы'!$B$1:$K$41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4" l="1"/>
  <c r="G15" i="14"/>
  <c r="G27" i="14"/>
  <c r="G21" i="14"/>
  <c r="G36" i="14"/>
  <c r="G30" i="14" l="1"/>
  <c r="G9" i="14"/>
  <c r="G23" i="14"/>
  <c r="G17" i="14"/>
  <c r="G39" i="14" l="1"/>
  <c r="H14" i="14"/>
  <c r="H24" i="14"/>
  <c r="H13" i="14"/>
  <c r="H20" i="14"/>
  <c r="H32" i="14"/>
  <c r="H37" i="14"/>
  <c r="H18" i="14"/>
  <c r="H26" i="14"/>
  <c r="H28" i="14"/>
  <c r="H25" i="14"/>
  <c r="H33" i="14"/>
  <c r="H31" i="14"/>
  <c r="H10" i="14" l="1"/>
  <c r="F15" i="14"/>
  <c r="H15" i="14" s="1"/>
  <c r="H16" i="14"/>
  <c r="H11" i="14"/>
  <c r="H29" i="14"/>
  <c r="F30" i="14"/>
  <c r="H30" i="14" s="1"/>
  <c r="F23" i="14"/>
  <c r="H23" i="14" s="1"/>
  <c r="F9" i="14" l="1"/>
  <c r="H9" i="14" s="1"/>
  <c r="F36" i="14"/>
  <c r="H38" i="14"/>
  <c r="F17" i="14"/>
  <c r="H17" i="14" s="1"/>
  <c r="H19" i="14"/>
  <c r="F27" i="14"/>
  <c r="H27" i="14" s="1"/>
  <c r="H12" i="14"/>
  <c r="F21" i="14"/>
  <c r="H21" i="14" s="1"/>
  <c r="H22" i="14"/>
  <c r="F34" i="14"/>
  <c r="H34" i="14" s="1"/>
  <c r="H35" i="14"/>
  <c r="H36" i="14" l="1"/>
  <c r="F39" i="14"/>
  <c r="H39" i="14"/>
</calcChain>
</file>

<file path=xl/sharedStrings.xml><?xml version="1.0" encoding="utf-8"?>
<sst xmlns="http://schemas.openxmlformats.org/spreadsheetml/2006/main" count="64" uniqueCount="64">
  <si>
    <t>Наименование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</si>
  <si>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</si>
  <si>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</si>
  <si>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</si>
  <si>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</si>
  <si>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</si>
  <si>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общегосударственные вопросы</t>
  </si>
  <si>
    <t>0113</t>
  </si>
  <si>
    <t>0104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</si>
  <si>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</si>
  <si>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</si>
  <si>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</si>
  <si>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</si>
  <si>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</si>
  <si>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</si>
  <si>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 вопросы в области национальной экономики</t>
  </si>
  <si>
    <t>0412</t>
  </si>
  <si>
    <t>0503</t>
  </si>
  <si>
    <t>ОБРАЗОВАНИЕ</t>
  </si>
  <si>
    <t>0700</t>
  </si>
  <si>
    <t>0707</t>
  </si>
  <si>
    <t>0800</t>
  </si>
  <si>
    <t>Культура</t>
  </si>
  <si>
    <t>0801</t>
  </si>
  <si>
    <t>СОЦИАЛЬНАЯ ПОЛИТИКА</t>
  </si>
  <si>
    <t>Охрана семьи и детства</t>
  </si>
  <si>
    <t>ФИЗИЧЕСКАЯ КУЛЬТУРА И СПОРТ</t>
  </si>
  <si>
    <t>1100</t>
  </si>
  <si>
    <t>1102</t>
  </si>
  <si>
    <t>СРЕДСТВА МАССОВОЙ ИНФОРМАЦИИ</t>
  </si>
  <si>
    <t>Периодическая печать и издательства</t>
  </si>
  <si>
    <t>1202</t>
  </si>
  <si>
    <t>ЖИЛИЩНО-КОММУНАЛЬНОЕ ХОЗЯЙСТВО</t>
  </si>
  <si>
    <t>0500</t>
  </si>
  <si>
    <t>Благоустройство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</si>
  <si>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</si>
  <si>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</si>
  <si>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</si>
  <si>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</si>
  <si>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</si>
  <si>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</si>
  <si>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</si>
  <si>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Дорожное хозяйство (дорожные фонды)</t>
  </si>
  <si>
    <t>КУЛЬТУРА,  КИНЕМАТОГРАФИЯ</t>
  </si>
  <si>
    <t>Массовый спорт</t>
  </si>
  <si>
    <t xml:space="preserve">Молодежная политика </t>
  </si>
  <si>
    <t>Другие вопросы в области образования</t>
  </si>
  <si>
    <t>0709</t>
  </si>
  <si>
    <t>0804</t>
  </si>
  <si>
    <t xml:space="preserve">Другие вопросы в области культуры, кинематографии
</t>
  </si>
  <si>
    <t>Пенсионное обеспечение</t>
  </si>
  <si>
    <t>Социальное обеспечение населения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</si>
  <si>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</si>
  <si>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</si>
  <si>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1204</t>
  </si>
  <si>
    <t xml:space="preserve"> Другие вопросы в области средств массовой информации
</t>
  </si>
  <si>
    <t>Исполнено на отчетную дату, тыс.руб.</t>
  </si>
  <si>
    <t>% исполнения</t>
  </si>
  <si>
    <t>Показатели расходов бюджета муниципального образования город Петергоф</t>
  </si>
  <si>
    <t>Утверждено на 2022 год, тыс. руб.</t>
  </si>
  <si>
    <t>Код раздела, подраздела</t>
  </si>
  <si>
    <t>Приложение №3 к Решению МС МО г.Петергоф</t>
  </si>
  <si>
    <t xml:space="preserve">за 2022 год по разделам и подразделам классификации расходов </t>
  </si>
  <si>
    <t>от 27.04.2023 г.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</si>
</sst>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4" fillId="2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2" borderId="0" xfId="0" applyFont="1" applyFill="1"/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4" fillId="0" borderId="0" xfId="0" applyNumberFormat="1" applyFont="1" applyFill="1"/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4" fillId="2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2" borderId="0" xfId="0" applyFont="1" applyFill="1" applyBorder="1"/>
    <xf numFmtId="0" fontId="3" fillId="2" borderId="0" xfId="0" applyFont="1" applyFill="1" applyBorder="1"/>
    <xf numFmtId="0" fontId="3" fillId="0" borderId="0" xfId="0" applyFont="1" applyFill="1" applyBorder="1"/>
    <xf numFmtId="2" fontId="4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/>
    <xf numFmtId="4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/>
    <xf numFmtId="165" fontId="5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/>
    <xf numFmtId="164" fontId="6" fillId="0" borderId="1" xfId="0" applyNumberFormat="1" applyFont="1" applyFill="1" applyBorder="1"/>
    <xf numFmtId="165" fontId="6" fillId="0" borderId="1" xfId="0" applyNumberFormat="1" applyFont="1" applyFill="1" applyBorder="1"/>
    <xf numFmtId="49" fontId="6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/>
    <xf numFmtId="0" fontId="5" fillId="0" borderId="1" xfId="0" applyFont="1" applyFill="1" applyBorder="1"/>
    <xf numFmtId="49" fontId="12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left" vertical="distributed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distributed" wrapText="1"/>
    </xf>
    <xf numFmtId="0" fontId="5" fillId="0" borderId="1" xfId="0" applyFont="1" applyFill="1" applyBorder="1" applyAlignment="1">
      <alignment horizontal="left" vertical="distributed"/>
    </xf>
    <xf numFmtId="0" fontId="6" fillId="0" borderId="1" xfId="0" applyFont="1" applyFill="1" applyBorder="1" applyAlignment="1">
      <alignment horizontal="left" wrapText="1" shrinkToFi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distributed"/>
    </xf>
    <xf numFmtId="0" fontId="6" fillId="0" borderId="1" xfId="0" applyFont="1" applyFill="1" applyBorder="1" applyAlignment="1">
      <alignment horizontal="left" vertical="distributed"/>
    </xf>
    <xf numFmtId="0" fontId="12" fillId="0" borderId="1" xfId="0" applyFont="1" applyFill="1" applyBorder="1" applyAlignment="1">
      <alignment horizontal="left" vertical="distributed"/>
    </xf>
    <xf numFmtId="0" fontId="12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 vertical="distributed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 shrinkToFit="1"/>
    </xf>
    <xf numFmtId="0" fontId="5" fillId="0" borderId="0" xfId="0" applyFont="1" applyFill="1" applyAlignment="1">
      <alignment horizontal="left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abSelected="1" zoomScaleNormal="100" zoomScaleSheetLayoutView="100" workbookViewId="0">
      <selection activeCell="B2" sqref="B2:H2"/>
    </sheetView>
  </sheetViews>
  <sheetFormatPr defaultColWidth="9.140625" defaultRowHeight="15.75" x14ac:dyDescent="0.25"/>
  <cols>
    <col min="1" max="1" width="9.140625" style="1"/>
    <col min="2" max="3" width="9.140625" style="10"/>
    <col min="4" max="4" width="27.7109375" style="10" customWidth="1"/>
    <col min="5" max="5" width="9.28515625" style="11" customWidth="1"/>
    <col min="6" max="6" width="11.140625" style="1" customWidth="1"/>
    <col min="7" max="7" width="10.140625" style="1" customWidth="1"/>
    <col min="8" max="8" width="8.85546875" style="1" customWidth="1"/>
    <col min="9" max="9" width="10" style="1" bestFit="1" customWidth="1"/>
    <col min="10" max="10" width="9.140625" style="1"/>
    <col min="11" max="11" width="13.85546875" style="8" customWidth="1"/>
    <col min="12" max="12" width="9.140625" style="8"/>
    <col min="13" max="16384" width="9.140625" style="1"/>
  </cols>
  <sheetData>
    <row r="1" spans="2:12" x14ac:dyDescent="0.25">
      <c r="B1" s="77" t="s">
        <v>61</v>
      </c>
      <c r="C1" s="77"/>
      <c r="D1" s="77"/>
      <c r="E1" s="77"/>
      <c r="F1" s="77"/>
      <c r="G1" s="77"/>
      <c r="H1" s="77"/>
    </row>
    <row r="2" spans="2:12" ht="14.25" customHeight="1" x14ac:dyDescent="0.25">
      <c r="B2" s="77" t="s">
        <v>63</v>
      </c>
      <c r="C2" s="77"/>
      <c r="D2" s="77"/>
      <c r="E2" s="77"/>
      <c r="F2" s="77"/>
      <c r="G2" s="77"/>
      <c r="H2" s="77"/>
    </row>
    <row r="3" spans="2:12" ht="15" customHeight="1" x14ac:dyDescent="0.25">
      <c r="B3" s="30"/>
      <c r="C3" s="30"/>
      <c r="D3" s="85"/>
      <c r="E3" s="85"/>
      <c r="F3" s="85"/>
      <c r="G3" s="31"/>
      <c r="H3" s="31"/>
    </row>
    <row r="4" spans="2:12" ht="15" customHeight="1" x14ac:dyDescent="0.25">
      <c r="B4" s="78" t="s">
        <v>58</v>
      </c>
      <c r="C4" s="78"/>
      <c r="D4" s="78"/>
      <c r="E4" s="78"/>
      <c r="F4" s="78"/>
      <c r="G4" s="78"/>
      <c r="H4" s="78"/>
    </row>
    <row r="5" spans="2:12" ht="14.45" customHeight="1" x14ac:dyDescent="0.25">
      <c r="B5" s="79" t="s">
        <v>62</v>
      </c>
      <c r="C5" s="79"/>
      <c r="D5" s="79"/>
      <c r="E5" s="79"/>
      <c r="F5" s="79"/>
      <c r="G5" s="79"/>
      <c r="H5" s="79"/>
    </row>
    <row r="6" spans="2:12" s="2" customFormat="1" ht="16.149999999999999" customHeight="1" x14ac:dyDescent="0.25">
      <c r="B6" s="80"/>
      <c r="C6" s="80"/>
      <c r="D6" s="80"/>
      <c r="E6" s="80"/>
      <c r="F6" s="80"/>
      <c r="G6" s="32"/>
      <c r="H6" s="32"/>
      <c r="K6" s="19"/>
      <c r="L6" s="19"/>
    </row>
    <row r="7" spans="2:12" s="17" customFormat="1" ht="18" customHeight="1" x14ac:dyDescent="0.25">
      <c r="B7" s="81" t="s">
        <v>0</v>
      </c>
      <c r="C7" s="82"/>
      <c r="D7" s="82"/>
      <c r="E7" s="74" t="s">
        <v>60</v>
      </c>
      <c r="F7" s="83" t="s">
        <v>59</v>
      </c>
      <c r="G7" s="76" t="s">
        <v>56</v>
      </c>
      <c r="H7" s="76" t="s">
        <v>57</v>
      </c>
      <c r="K7" s="20"/>
      <c r="L7" s="20"/>
    </row>
    <row r="8" spans="2:12" s="18" customFormat="1" ht="79.150000000000006" customHeight="1" x14ac:dyDescent="0.25">
      <c r="B8" s="82"/>
      <c r="C8" s="82"/>
      <c r="D8" s="82"/>
      <c r="E8" s="75"/>
      <c r="F8" s="84"/>
      <c r="G8" s="76"/>
      <c r="H8" s="76"/>
      <c r="K8" s="21"/>
      <c r="L8" s="21"/>
    </row>
    <row r="9" spans="2:12" ht="31.5" customHeight="1" x14ac:dyDescent="0.25">
      <c r="B9" s="58" t="s">
        <v>39</v>
      </c>
      <c r="C9" s="58"/>
      <c r="D9" s="58"/>
      <c r="E9" s="33" t="s">
        <v>1</v>
      </c>
      <c r="F9" s="34">
        <f>SUM(F10+F11+F12+F13+F14)</f>
        <v>49239.600000000006</v>
      </c>
      <c r="G9" s="35">
        <f>SUM(G10+G11+G12+G13+G14)</f>
        <v>48700.6</v>
      </c>
      <c r="H9" s="36">
        <f t="shared" ref="H9:H19" si="0">SUM(G9/F9)</f>
        <v>0.98905352602376939</v>
      </c>
    </row>
    <row r="10" spans="2:12" s="2" customFormat="1" ht="51" customHeight="1" x14ac:dyDescent="0.25">
      <c r="B10" s="64" t="s">
        <v>2</v>
      </c>
      <c r="C10" s="64"/>
      <c r="D10" s="64"/>
      <c r="E10" s="37" t="s">
        <v>3</v>
      </c>
      <c r="F10" s="38">
        <v>1594.7</v>
      </c>
      <c r="G10" s="39">
        <v>1591.5</v>
      </c>
      <c r="H10" s="36">
        <f t="shared" si="0"/>
        <v>0.99799335298175207</v>
      </c>
      <c r="K10" s="19"/>
      <c r="L10" s="19"/>
    </row>
    <row r="11" spans="2:12" ht="72.599999999999994" customHeight="1" x14ac:dyDescent="0.25">
      <c r="B11" s="64" t="s">
        <v>4</v>
      </c>
      <c r="C11" s="64"/>
      <c r="D11" s="64"/>
      <c r="E11" s="37" t="s">
        <v>5</v>
      </c>
      <c r="F11" s="38">
        <v>4819.6000000000004</v>
      </c>
      <c r="G11" s="40">
        <v>4797.8</v>
      </c>
      <c r="H11" s="41">
        <f t="shared" si="0"/>
        <v>0.99547680305419528</v>
      </c>
    </row>
    <row r="12" spans="2:12" s="3" customFormat="1" ht="78.599999999999994" customHeight="1" x14ac:dyDescent="0.25">
      <c r="B12" s="64" t="s">
        <v>37</v>
      </c>
      <c r="C12" s="64"/>
      <c r="D12" s="64"/>
      <c r="E12" s="37" t="s">
        <v>8</v>
      </c>
      <c r="F12" s="38">
        <v>42274.9</v>
      </c>
      <c r="G12" s="40">
        <v>41774.1</v>
      </c>
      <c r="H12" s="36">
        <f t="shared" si="0"/>
        <v>0.98815372715251837</v>
      </c>
      <c r="K12" s="22"/>
      <c r="L12" s="22"/>
    </row>
    <row r="13" spans="2:12" s="5" customFormat="1" x14ac:dyDescent="0.25">
      <c r="B13" s="61" t="s">
        <v>9</v>
      </c>
      <c r="C13" s="61"/>
      <c r="D13" s="61"/>
      <c r="E13" s="37" t="s">
        <v>10</v>
      </c>
      <c r="F13" s="38">
        <v>10</v>
      </c>
      <c r="G13" s="38">
        <v>0</v>
      </c>
      <c r="H13" s="36">
        <f t="shared" si="0"/>
        <v>0</v>
      </c>
      <c r="K13" s="24"/>
      <c r="L13" s="24"/>
    </row>
    <row r="14" spans="2:12" s="7" customFormat="1" ht="22.15" customHeight="1" x14ac:dyDescent="0.25">
      <c r="B14" s="73" t="s">
        <v>6</v>
      </c>
      <c r="C14" s="73"/>
      <c r="D14" s="73"/>
      <c r="E14" s="42" t="s">
        <v>7</v>
      </c>
      <c r="F14" s="43">
        <v>540.4</v>
      </c>
      <c r="G14" s="44">
        <v>537.20000000000005</v>
      </c>
      <c r="H14" s="41">
        <f t="shared" si="0"/>
        <v>0.99407846039970404</v>
      </c>
      <c r="K14" s="25"/>
      <c r="L14" s="25"/>
    </row>
    <row r="15" spans="2:12" s="3" customFormat="1" ht="32.450000000000003" customHeight="1" x14ac:dyDescent="0.25">
      <c r="B15" s="58" t="s">
        <v>11</v>
      </c>
      <c r="C15" s="58"/>
      <c r="D15" s="58"/>
      <c r="E15" s="33" t="s">
        <v>12</v>
      </c>
      <c r="F15" s="34">
        <f>SUM(F16)</f>
        <v>412.3</v>
      </c>
      <c r="G15" s="45">
        <f>SUM(G16)</f>
        <v>410.2</v>
      </c>
      <c r="H15" s="36">
        <f t="shared" si="0"/>
        <v>0.9949066213921901</v>
      </c>
      <c r="K15" s="22"/>
      <c r="L15" s="22"/>
    </row>
    <row r="16" spans="2:12" s="3" customFormat="1" ht="65.45" customHeight="1" x14ac:dyDescent="0.25">
      <c r="B16" s="57" t="s">
        <v>53</v>
      </c>
      <c r="C16" s="64"/>
      <c r="D16" s="64"/>
      <c r="E16" s="37" t="s">
        <v>52</v>
      </c>
      <c r="F16" s="38">
        <v>412.3</v>
      </c>
      <c r="G16" s="39">
        <v>410.2</v>
      </c>
      <c r="H16" s="41">
        <f t="shared" si="0"/>
        <v>0.9949066213921901</v>
      </c>
      <c r="K16" s="22"/>
      <c r="L16" s="22"/>
    </row>
    <row r="17" spans="2:12" ht="16.149999999999999" customHeight="1" x14ac:dyDescent="0.25">
      <c r="B17" s="60" t="s">
        <v>13</v>
      </c>
      <c r="C17" s="60"/>
      <c r="D17" s="60"/>
      <c r="E17" s="33" t="s">
        <v>14</v>
      </c>
      <c r="F17" s="34">
        <f>SUM(F18+F19+F20)</f>
        <v>106171.4</v>
      </c>
      <c r="G17" s="35">
        <f>SUM(G18+G19+G20)</f>
        <v>102711.8</v>
      </c>
      <c r="H17" s="36">
        <f t="shared" si="0"/>
        <v>0.96741495355623086</v>
      </c>
    </row>
    <row r="18" spans="2:12" ht="16.899999999999999" customHeight="1" x14ac:dyDescent="0.25">
      <c r="B18" s="69" t="s">
        <v>36</v>
      </c>
      <c r="C18" s="70"/>
      <c r="D18" s="70"/>
      <c r="E18" s="37" t="s">
        <v>35</v>
      </c>
      <c r="F18" s="38">
        <v>1752.7</v>
      </c>
      <c r="G18" s="39">
        <v>1752.7</v>
      </c>
      <c r="H18" s="41">
        <f t="shared" si="0"/>
        <v>1</v>
      </c>
    </row>
    <row r="19" spans="2:12" s="15" customFormat="1" ht="18.600000000000001" customHeight="1" x14ac:dyDescent="0.25">
      <c r="B19" s="71" t="s">
        <v>42</v>
      </c>
      <c r="C19" s="72"/>
      <c r="D19" s="72"/>
      <c r="E19" s="42" t="s">
        <v>38</v>
      </c>
      <c r="F19" s="43">
        <v>104401.2</v>
      </c>
      <c r="G19" s="44">
        <v>100941.6</v>
      </c>
      <c r="H19" s="41">
        <f t="shared" si="0"/>
        <v>0.96686244985689829</v>
      </c>
      <c r="K19" s="26"/>
      <c r="L19" s="26"/>
    </row>
    <row r="20" spans="2:12" s="3" customFormat="1" ht="31.9" customHeight="1" x14ac:dyDescent="0.25">
      <c r="B20" s="64" t="s">
        <v>15</v>
      </c>
      <c r="C20" s="64"/>
      <c r="D20" s="64"/>
      <c r="E20" s="37" t="s">
        <v>16</v>
      </c>
      <c r="F20" s="38">
        <v>17.5</v>
      </c>
      <c r="G20" s="39">
        <v>17.5</v>
      </c>
      <c r="H20" s="36">
        <f t="shared" ref="H20:H32" si="1">SUM(G20/F20)</f>
        <v>1</v>
      </c>
      <c r="K20" s="22"/>
      <c r="L20" s="22"/>
    </row>
    <row r="21" spans="2:12" s="6" customFormat="1" ht="18.600000000000001" customHeight="1" x14ac:dyDescent="0.25">
      <c r="B21" s="65" t="s">
        <v>32</v>
      </c>
      <c r="C21" s="65"/>
      <c r="D21" s="65"/>
      <c r="E21" s="46" t="s">
        <v>33</v>
      </c>
      <c r="F21" s="47">
        <f>F22</f>
        <v>174934.3</v>
      </c>
      <c r="G21" s="48">
        <f>SUM(G22)</f>
        <v>171294.8</v>
      </c>
      <c r="H21" s="36">
        <f t="shared" si="1"/>
        <v>0.97919504636883681</v>
      </c>
      <c r="K21" s="27"/>
      <c r="L21" s="27"/>
    </row>
    <row r="22" spans="2:12" s="3" customFormat="1" ht="17.45" customHeight="1" x14ac:dyDescent="0.25">
      <c r="B22" s="66" t="s">
        <v>34</v>
      </c>
      <c r="C22" s="66"/>
      <c r="D22" s="66"/>
      <c r="E22" s="46" t="s">
        <v>17</v>
      </c>
      <c r="F22" s="47">
        <v>174934.3</v>
      </c>
      <c r="G22" s="48">
        <v>171294.8</v>
      </c>
      <c r="H22" s="36">
        <f t="shared" si="1"/>
        <v>0.97919504636883681</v>
      </c>
      <c r="K22" s="22"/>
      <c r="L22" s="22"/>
    </row>
    <row r="23" spans="2:12" ht="17.25" customHeight="1" x14ac:dyDescent="0.25">
      <c r="B23" s="67" t="s">
        <v>18</v>
      </c>
      <c r="C23" s="67"/>
      <c r="D23" s="67"/>
      <c r="E23" s="33" t="s">
        <v>19</v>
      </c>
      <c r="F23" s="34">
        <f>SUM(F24+F25+F26)</f>
        <v>9094.4</v>
      </c>
      <c r="G23" s="35">
        <f>SUM(G24+G25+G26)</f>
        <v>8987.6</v>
      </c>
      <c r="H23" s="36">
        <f t="shared" si="1"/>
        <v>0.98825650950035193</v>
      </c>
    </row>
    <row r="24" spans="2:12" ht="30.6" customHeight="1" x14ac:dyDescent="0.25">
      <c r="B24" s="68" t="s">
        <v>41</v>
      </c>
      <c r="C24" s="68"/>
      <c r="D24" s="68"/>
      <c r="E24" s="37" t="s">
        <v>40</v>
      </c>
      <c r="F24" s="38">
        <v>237.6</v>
      </c>
      <c r="G24" s="39">
        <v>197.2</v>
      </c>
      <c r="H24" s="41">
        <f t="shared" si="1"/>
        <v>0.82996632996632991</v>
      </c>
    </row>
    <row r="25" spans="2:12" ht="17.25" customHeight="1" x14ac:dyDescent="0.25">
      <c r="B25" s="64" t="s">
        <v>45</v>
      </c>
      <c r="C25" s="64"/>
      <c r="D25" s="64"/>
      <c r="E25" s="37" t="s">
        <v>20</v>
      </c>
      <c r="F25" s="38">
        <v>8596.7999999999993</v>
      </c>
      <c r="G25" s="39">
        <v>8530.4</v>
      </c>
      <c r="H25" s="41">
        <f t="shared" si="1"/>
        <v>0.99227619579378379</v>
      </c>
    </row>
    <row r="26" spans="2:12" s="3" customFormat="1" ht="19.899999999999999" customHeight="1" x14ac:dyDescent="0.25">
      <c r="B26" s="64" t="s">
        <v>46</v>
      </c>
      <c r="C26" s="64"/>
      <c r="D26" s="64"/>
      <c r="E26" s="37" t="s">
        <v>47</v>
      </c>
      <c r="F26" s="38">
        <v>260</v>
      </c>
      <c r="G26" s="40">
        <v>260</v>
      </c>
      <c r="H26" s="36">
        <f t="shared" si="1"/>
        <v>1</v>
      </c>
      <c r="K26" s="22"/>
      <c r="L26" s="22"/>
    </row>
    <row r="27" spans="2:12" ht="17.25" customHeight="1" x14ac:dyDescent="0.25">
      <c r="B27" s="58" t="s">
        <v>43</v>
      </c>
      <c r="C27" s="58"/>
      <c r="D27" s="58"/>
      <c r="E27" s="33" t="s">
        <v>21</v>
      </c>
      <c r="F27" s="34">
        <f>SUM(F28+F29)</f>
        <v>30701.7</v>
      </c>
      <c r="G27" s="35">
        <f>SUM(G28+G29)</f>
        <v>30512.5</v>
      </c>
      <c r="H27" s="36">
        <f t="shared" si="1"/>
        <v>0.99383747479781248</v>
      </c>
    </row>
    <row r="28" spans="2:12" ht="16.5" customHeight="1" x14ac:dyDescent="0.25">
      <c r="B28" s="61" t="s">
        <v>22</v>
      </c>
      <c r="C28" s="61"/>
      <c r="D28" s="61"/>
      <c r="E28" s="37" t="s">
        <v>23</v>
      </c>
      <c r="F28" s="38">
        <v>15908.2</v>
      </c>
      <c r="G28" s="35">
        <v>15743.2</v>
      </c>
      <c r="H28" s="36">
        <f t="shared" si="1"/>
        <v>0.98962799059604478</v>
      </c>
    </row>
    <row r="29" spans="2:12" ht="33" customHeight="1" x14ac:dyDescent="0.25">
      <c r="B29" s="57" t="s">
        <v>49</v>
      </c>
      <c r="C29" s="57"/>
      <c r="D29" s="57"/>
      <c r="E29" s="37" t="s">
        <v>48</v>
      </c>
      <c r="F29" s="38">
        <v>14793.5</v>
      </c>
      <c r="G29" s="39">
        <v>14769.3</v>
      </c>
      <c r="H29" s="41">
        <f t="shared" si="1"/>
        <v>0.99836414641565552</v>
      </c>
    </row>
    <row r="30" spans="2:12" s="3" customFormat="1" ht="16.5" customHeight="1" x14ac:dyDescent="0.25">
      <c r="B30" s="60" t="s">
        <v>24</v>
      </c>
      <c r="C30" s="60"/>
      <c r="D30" s="60"/>
      <c r="E30" s="49">
        <v>1000</v>
      </c>
      <c r="F30" s="34">
        <f>SUM(F31+F33+F32)</f>
        <v>27774</v>
      </c>
      <c r="G30" s="40">
        <f>SUM(G31+G32+G33)</f>
        <v>26978.1</v>
      </c>
      <c r="H30" s="36">
        <f t="shared" si="1"/>
        <v>0.97134370274357307</v>
      </c>
      <c r="K30" s="22"/>
      <c r="L30" s="22"/>
    </row>
    <row r="31" spans="2:12" ht="16.5" customHeight="1" x14ac:dyDescent="0.25">
      <c r="B31" s="61" t="s">
        <v>50</v>
      </c>
      <c r="C31" s="61"/>
      <c r="D31" s="61"/>
      <c r="E31" s="50">
        <v>1001</v>
      </c>
      <c r="F31" s="38">
        <v>1242.3</v>
      </c>
      <c r="G31" s="39">
        <v>1242.2</v>
      </c>
      <c r="H31" s="41">
        <f t="shared" si="1"/>
        <v>0.99991950414553654</v>
      </c>
    </row>
    <row r="32" spans="2:12" s="3" customFormat="1" ht="20.45" customHeight="1" x14ac:dyDescent="0.25">
      <c r="B32" s="62" t="s">
        <v>51</v>
      </c>
      <c r="C32" s="62"/>
      <c r="D32" s="62"/>
      <c r="E32" s="49">
        <v>1003</v>
      </c>
      <c r="F32" s="34">
        <v>1281.9000000000001</v>
      </c>
      <c r="G32" s="45">
        <v>1281.8</v>
      </c>
      <c r="H32" s="36">
        <f t="shared" si="1"/>
        <v>0.99992199079491373</v>
      </c>
      <c r="K32" s="22"/>
      <c r="L32" s="22"/>
    </row>
    <row r="33" spans="2:12" s="3" customFormat="1" ht="15.6" customHeight="1" x14ac:dyDescent="0.25">
      <c r="B33" s="61" t="s">
        <v>25</v>
      </c>
      <c r="C33" s="61"/>
      <c r="D33" s="61"/>
      <c r="E33" s="50">
        <v>1004</v>
      </c>
      <c r="F33" s="38">
        <v>25249.8</v>
      </c>
      <c r="G33" s="40">
        <v>24454.1</v>
      </c>
      <c r="H33" s="36">
        <f t="shared" ref="H33:H39" si="2">SUM(G33/F33)</f>
        <v>0.96848687910399289</v>
      </c>
      <c r="K33" s="22"/>
      <c r="L33" s="22"/>
    </row>
    <row r="34" spans="2:12" s="4" customFormat="1" ht="22.15" customHeight="1" x14ac:dyDescent="0.25">
      <c r="B34" s="63" t="s">
        <v>26</v>
      </c>
      <c r="C34" s="63"/>
      <c r="D34" s="63"/>
      <c r="E34" s="51" t="s">
        <v>27</v>
      </c>
      <c r="F34" s="52">
        <f>SUM(F35)</f>
        <v>24421.200000000001</v>
      </c>
      <c r="G34" s="53">
        <f>SUM(G35)</f>
        <v>24227.9</v>
      </c>
      <c r="H34" s="36">
        <f t="shared" si="2"/>
        <v>0.99208474604032559</v>
      </c>
      <c r="K34" s="23"/>
      <c r="L34" s="23"/>
    </row>
    <row r="35" spans="2:12" s="4" customFormat="1" ht="17.25" customHeight="1" x14ac:dyDescent="0.25">
      <c r="B35" s="55" t="s">
        <v>44</v>
      </c>
      <c r="C35" s="55"/>
      <c r="D35" s="55"/>
      <c r="E35" s="42" t="s">
        <v>28</v>
      </c>
      <c r="F35" s="43">
        <v>24421.200000000001</v>
      </c>
      <c r="G35" s="54">
        <v>24227.9</v>
      </c>
      <c r="H35" s="41">
        <f t="shared" si="2"/>
        <v>0.99208474604032559</v>
      </c>
      <c r="K35" s="23"/>
      <c r="L35" s="23"/>
    </row>
    <row r="36" spans="2:12" ht="17.45" customHeight="1" x14ac:dyDescent="0.25">
      <c r="B36" s="58" t="s">
        <v>29</v>
      </c>
      <c r="C36" s="58"/>
      <c r="D36" s="58"/>
      <c r="E36" s="49">
        <v>1200</v>
      </c>
      <c r="F36" s="34">
        <f>SUM(F37+F38)</f>
        <v>10406.6</v>
      </c>
      <c r="G36" s="45">
        <f>SUM(G37+G38)</f>
        <v>10324.200000000001</v>
      </c>
      <c r="H36" s="36">
        <f t="shared" si="2"/>
        <v>0.99208194799454197</v>
      </c>
    </row>
    <row r="37" spans="2:12" ht="15.6" customHeight="1" x14ac:dyDescent="0.25">
      <c r="B37" s="59" t="s">
        <v>30</v>
      </c>
      <c r="C37" s="59"/>
      <c r="D37" s="59"/>
      <c r="E37" s="37" t="s">
        <v>31</v>
      </c>
      <c r="F37" s="38">
        <v>2705</v>
      </c>
      <c r="G37" s="39">
        <v>2629.8</v>
      </c>
      <c r="H37" s="41">
        <f t="shared" si="2"/>
        <v>0.97219963031423295</v>
      </c>
    </row>
    <row r="38" spans="2:12" s="2" customFormat="1" ht="31.15" customHeight="1" x14ac:dyDescent="0.25">
      <c r="B38" s="57" t="s">
        <v>55</v>
      </c>
      <c r="C38" s="57"/>
      <c r="D38" s="57"/>
      <c r="E38" s="37" t="s">
        <v>54</v>
      </c>
      <c r="F38" s="38">
        <v>7701.6</v>
      </c>
      <c r="G38" s="39">
        <v>7694.4</v>
      </c>
      <c r="H38" s="41">
        <f t="shared" si="2"/>
        <v>0.99906512932377678</v>
      </c>
      <c r="K38" s="19"/>
      <c r="L38" s="19"/>
    </row>
    <row r="39" spans="2:12" x14ac:dyDescent="0.25">
      <c r="B39" s="56"/>
      <c r="C39" s="56"/>
      <c r="D39" s="56"/>
      <c r="E39" s="56"/>
      <c r="F39" s="34">
        <f>SUM(F36+F34+F30+F27+F23+F21+F17+F15+F9)</f>
        <v>433155.5</v>
      </c>
      <c r="G39" s="34">
        <f>SUM(G36+G34+G30+G27+G23+G21+G17+G15+G9)</f>
        <v>424147.69999999995</v>
      </c>
      <c r="H39" s="36">
        <f t="shared" si="2"/>
        <v>0.9792042349687351</v>
      </c>
    </row>
    <row r="40" spans="2:12" x14ac:dyDescent="0.25">
      <c r="B40" s="9"/>
      <c r="C40" s="9"/>
    </row>
    <row r="41" spans="2:12" x14ac:dyDescent="0.25">
      <c r="B41" s="9"/>
      <c r="C41" s="9"/>
      <c r="F41" s="29"/>
      <c r="H41" s="16"/>
      <c r="I41" s="16"/>
      <c r="J41" s="16"/>
      <c r="L41" s="28"/>
    </row>
    <row r="42" spans="2:12" x14ac:dyDescent="0.25">
      <c r="B42" s="12"/>
      <c r="C42" s="12"/>
      <c r="D42" s="12"/>
      <c r="E42" s="12"/>
      <c r="F42" s="16"/>
    </row>
    <row r="43" spans="2:12" x14ac:dyDescent="0.25">
      <c r="B43" s="9"/>
      <c r="C43" s="9"/>
      <c r="F43" s="16"/>
    </row>
    <row r="44" spans="2:12" x14ac:dyDescent="0.25">
      <c r="B44" s="9"/>
      <c r="C44" s="9"/>
      <c r="D44" s="13"/>
    </row>
    <row r="45" spans="2:12" x14ac:dyDescent="0.25">
      <c r="B45" s="9"/>
      <c r="C45" s="9"/>
      <c r="D45" s="14"/>
    </row>
    <row r="46" spans="2:12" x14ac:dyDescent="0.25">
      <c r="B46" s="9"/>
      <c r="C46" s="9"/>
      <c r="D46" s="14"/>
    </row>
    <row r="47" spans="2:12" x14ac:dyDescent="0.25">
      <c r="B47" s="9"/>
      <c r="C47" s="9"/>
      <c r="D47" s="14"/>
    </row>
    <row r="48" spans="2:12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</sheetData>
  <mergeCells count="42">
    <mergeCell ref="E7:E8"/>
    <mergeCell ref="G7:G8"/>
    <mergeCell ref="H7:H8"/>
    <mergeCell ref="B1:H1"/>
    <mergeCell ref="B2:H2"/>
    <mergeCell ref="B4:H4"/>
    <mergeCell ref="B5:H5"/>
    <mergeCell ref="B6:F6"/>
    <mergeCell ref="B7:D8"/>
    <mergeCell ref="F7:F8"/>
    <mergeCell ref="D3:F3"/>
    <mergeCell ref="B11:D11"/>
    <mergeCell ref="B9:D9"/>
    <mergeCell ref="B10:D10"/>
    <mergeCell ref="B12:D12"/>
    <mergeCell ref="B14:D14"/>
    <mergeCell ref="B13:D13"/>
    <mergeCell ref="B15:D15"/>
    <mergeCell ref="B16:D16"/>
    <mergeCell ref="B17:D17"/>
    <mergeCell ref="B18:D18"/>
    <mergeCell ref="B19:D19"/>
    <mergeCell ref="B21:D21"/>
    <mergeCell ref="B22:D22"/>
    <mergeCell ref="B20:D20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3:D33"/>
    <mergeCell ref="B32:D32"/>
    <mergeCell ref="B34:D34"/>
    <mergeCell ref="B35:D35"/>
    <mergeCell ref="B39:E39"/>
    <mergeCell ref="B38:D38"/>
    <mergeCell ref="B36:D36"/>
    <mergeCell ref="B37:D37"/>
  </mergeCells>
  <printOptions horizontalCentered="1"/>
  <pageMargins left="0.98425196850393704" right="0.39370078740157483" top="0.39370078740157483" bottom="0.35433070866141736" header="0.39370078740157483" footer="0.31496062992125984"/>
  <pageSetup paperSize="9" scale="91" fitToHeight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разделы подразделы</vt:lpstr>
      <vt:lpstr>'разделы подразделы'!Область_печати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2023-04-27T14:33:07Z</cp:lastPrinted>
  <dcterms:created xsi:type="dcterms:W3CDTF">2011-06-28T07:51:13Z</dcterms:created>
  <dcterms:modified xsi:type="dcterms:W3CDTF">2023-04-27T14:35:04Z</dcterms:modified>
</cp:coreProperties>
</file>